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VOLLEY MIXTE" sheetId="46" r:id="rId1"/>
    <sheet name="CLASSEMENT CHALLENGE NATATION" sheetId="45" r:id="rId2"/>
    <sheet name="DEMI FINALE T.T INDIV" sheetId="48" r:id="rId3"/>
  </sheets>
  <externalReferences>
    <externalReference r:id="rId4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2">#REF!</definedName>
    <definedName name="ETAB" localSheetId="0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62913"/>
</workbook>
</file>

<file path=xl/calcChain.xml><?xml version="1.0" encoding="utf-8"?>
<calcChain xmlns="http://schemas.openxmlformats.org/spreadsheetml/2006/main">
  <c r="F9" i="45" l="1"/>
  <c r="F8" i="45"/>
  <c r="F7" i="45"/>
  <c r="F6" i="45"/>
  <c r="F5" i="45"/>
  <c r="F4" i="45"/>
  <c r="F3" i="45"/>
  <c r="F10" i="45"/>
  <c r="F11" i="45"/>
  <c r="F12" i="45"/>
  <c r="E10" i="45" l="1"/>
  <c r="E3" i="45"/>
  <c r="E4" i="45"/>
  <c r="E6" i="45"/>
  <c r="E12" i="45"/>
  <c r="E90" i="48"/>
  <c r="E84" i="48"/>
  <c r="E85" i="48"/>
  <c r="E86" i="48"/>
  <c r="E83" i="48"/>
  <c r="E82" i="48"/>
  <c r="E81" i="48"/>
  <c r="E80" i="48"/>
  <c r="E79" i="48"/>
  <c r="E78" i="48"/>
  <c r="E77" i="48"/>
  <c r="E76" i="48"/>
  <c r="E75" i="48"/>
  <c r="E74" i="48"/>
  <c r="E73" i="48"/>
  <c r="E72" i="48"/>
  <c r="E71" i="48"/>
  <c r="E70" i="48"/>
  <c r="E69" i="48"/>
  <c r="E65" i="48"/>
  <c r="E64" i="48"/>
  <c r="E63" i="48"/>
  <c r="E62" i="48"/>
  <c r="E61" i="48"/>
  <c r="E60" i="48"/>
  <c r="E59" i="48"/>
  <c r="E58" i="48"/>
  <c r="E57" i="48"/>
  <c r="E56" i="48"/>
  <c r="E55" i="48"/>
  <c r="E54" i="48"/>
  <c r="E53" i="48"/>
  <c r="E52" i="48"/>
  <c r="E51" i="48"/>
  <c r="E47" i="48"/>
  <c r="E43" i="48"/>
  <c r="E42" i="48"/>
  <c r="E41" i="48"/>
  <c r="E40" i="48"/>
  <c r="E33" i="48"/>
  <c r="E34" i="48"/>
  <c r="E35" i="48"/>
  <c r="E36" i="48"/>
  <c r="E32" i="48"/>
  <c r="E31" i="48"/>
  <c r="E30" i="48"/>
  <c r="E29" i="48"/>
  <c r="E28" i="48"/>
  <c r="E27" i="48"/>
  <c r="E26" i="48"/>
  <c r="E25" i="48"/>
  <c r="E24" i="48"/>
  <c r="E23" i="48"/>
  <c r="E19" i="48"/>
  <c r="E18" i="48"/>
  <c r="E17" i="48"/>
  <c r="E16" i="48"/>
  <c r="E15" i="48"/>
  <c r="E14" i="48"/>
  <c r="E13" i="48"/>
  <c r="E12" i="48"/>
  <c r="E11" i="48"/>
  <c r="E10" i="48"/>
  <c r="E21" i="45" l="1"/>
  <c r="E20" i="45"/>
  <c r="E19" i="45"/>
  <c r="E18" i="45"/>
  <c r="E17" i="45"/>
  <c r="E16" i="45"/>
  <c r="E15" i="45"/>
  <c r="E11" i="45"/>
  <c r="E9" i="45"/>
  <c r="E8" i="45"/>
  <c r="E7" i="45"/>
  <c r="E5" i="45"/>
  <c r="F16" i="45" l="1"/>
  <c r="F18" i="45"/>
  <c r="F20" i="45"/>
  <c r="F15" i="45"/>
  <c r="F17" i="45"/>
  <c r="F19" i="45"/>
  <c r="F21" i="45"/>
  <c r="C20" i="46"/>
  <c r="C19" i="46"/>
  <c r="C18" i="46"/>
  <c r="C14" i="46"/>
  <c r="C13" i="46"/>
  <c r="C12" i="46"/>
  <c r="C11" i="46"/>
  <c r="C10" i="46"/>
</calcChain>
</file>

<file path=xl/sharedStrings.xml><?xml version="1.0" encoding="utf-8"?>
<sst xmlns="http://schemas.openxmlformats.org/spreadsheetml/2006/main" count="276" uniqueCount="161">
  <si>
    <t>RESULTAT</t>
  </si>
  <si>
    <t>PLACE</t>
  </si>
  <si>
    <t>CODE</t>
  </si>
  <si>
    <t>ETABLISSEMENT</t>
  </si>
  <si>
    <t>N°</t>
  </si>
  <si>
    <t>PERF</t>
  </si>
  <si>
    <t>Q/R</t>
  </si>
  <si>
    <t>Collèges</t>
  </si>
  <si>
    <t>Relais Multinages</t>
  </si>
  <si>
    <t>Nager long</t>
  </si>
  <si>
    <t>Water-polo</t>
  </si>
  <si>
    <t>Moyenne</t>
  </si>
  <si>
    <t>Classement</t>
  </si>
  <si>
    <t>6° 5°</t>
  </si>
  <si>
    <t>Saint Dominique 1</t>
  </si>
  <si>
    <t>Vivant Denon- St Marcel1</t>
  </si>
  <si>
    <t>Vivant Denon- St Marcel2</t>
  </si>
  <si>
    <t>CMA 1</t>
  </si>
  <si>
    <t>CMA 2</t>
  </si>
  <si>
    <t>CMA 3</t>
  </si>
  <si>
    <t>La Chataigneraie 1- Autun</t>
  </si>
  <si>
    <t>Le centre 1- Le Creusot</t>
  </si>
  <si>
    <t>4°/3°</t>
  </si>
  <si>
    <t>Vivant Denon 1- St Marcel</t>
  </si>
  <si>
    <t>Saint Dominique 2</t>
  </si>
  <si>
    <t>Vallon 1</t>
  </si>
  <si>
    <t>TENNIS de TABLE INDIV</t>
  </si>
  <si>
    <t>1/2 FINALE</t>
  </si>
  <si>
    <t>mercredi 15 mai 2019</t>
  </si>
  <si>
    <t>LUGNY &amp; ST MARTIN en BRESSE</t>
  </si>
  <si>
    <t>NOM</t>
  </si>
  <si>
    <t>PRENOM</t>
  </si>
  <si>
    <t>STOYANOV</t>
  </si>
  <si>
    <t>Martin</t>
  </si>
  <si>
    <t>Q</t>
  </si>
  <si>
    <t>RUFFIER</t>
  </si>
  <si>
    <t>Jordan</t>
  </si>
  <si>
    <t>DEPROST</t>
  </si>
  <si>
    <t>Thomas</t>
  </si>
  <si>
    <t>RIVATTON</t>
  </si>
  <si>
    <t>Pierre</t>
  </si>
  <si>
    <t>TINGA</t>
  </si>
  <si>
    <t>Ethan</t>
  </si>
  <si>
    <t>Jules</t>
  </si>
  <si>
    <t>VANTARD</t>
  </si>
  <si>
    <t>Kylian</t>
  </si>
  <si>
    <t>FORTIN</t>
  </si>
  <si>
    <t>Tom</t>
  </si>
  <si>
    <t>GILLER</t>
  </si>
  <si>
    <t>Célestin</t>
  </si>
  <si>
    <t>CERQUEIRA</t>
  </si>
  <si>
    <t>Mathis</t>
  </si>
  <si>
    <t>MINIMES GARCONS</t>
  </si>
  <si>
    <t>BENJAMINS</t>
  </si>
  <si>
    <t>MINIMES GARCONS à ST MARTIN</t>
  </si>
  <si>
    <t>MINIMES GARCONS à LUGNY</t>
  </si>
  <si>
    <t>Jérémy</t>
  </si>
  <si>
    <t>Tanguy</t>
  </si>
  <si>
    <t>Kilian</t>
  </si>
  <si>
    <t>Tony</t>
  </si>
  <si>
    <t>Reno</t>
  </si>
  <si>
    <t>Axel</t>
  </si>
  <si>
    <t>Lilian</t>
  </si>
  <si>
    <t>Colin</t>
  </si>
  <si>
    <t>Xavier</t>
  </si>
  <si>
    <t>Gabriel</t>
  </si>
  <si>
    <t>Théo</t>
  </si>
  <si>
    <t>Noah</t>
  </si>
  <si>
    <t>Thibaut</t>
  </si>
  <si>
    <t>MARILLER</t>
  </si>
  <si>
    <t>MILLET</t>
  </si>
  <si>
    <t>DIJOUX</t>
  </si>
  <si>
    <t>CATADI</t>
  </si>
  <si>
    <t>CHEVALIER</t>
  </si>
  <si>
    <t>CHABANAS</t>
  </si>
  <si>
    <t>FERRIERE</t>
  </si>
  <si>
    <t>COIFFARD</t>
  </si>
  <si>
    <t>MARMOND</t>
  </si>
  <si>
    <t>REBOURGEON</t>
  </si>
  <si>
    <t>PARMENTIER</t>
  </si>
  <si>
    <t>CANNARD</t>
  </si>
  <si>
    <t>GRANGER</t>
  </si>
  <si>
    <t>FRITZ</t>
  </si>
  <si>
    <t>Lyne</t>
  </si>
  <si>
    <t>Mathilde</t>
  </si>
  <si>
    <t>Chloé</t>
  </si>
  <si>
    <t>Eva</t>
  </si>
  <si>
    <t>CROZIER</t>
  </si>
  <si>
    <t>LECUELLE</t>
  </si>
  <si>
    <t>MANCEAU</t>
  </si>
  <si>
    <t>KOSKINEN</t>
  </si>
  <si>
    <t>MINIMES FILLES à LUGNY</t>
  </si>
  <si>
    <t>DURAND</t>
  </si>
  <si>
    <t>Agathe</t>
  </si>
  <si>
    <t>RAMOS</t>
  </si>
  <si>
    <t>BRICHLER</t>
  </si>
  <si>
    <t>DUBOIS</t>
  </si>
  <si>
    <t>DAVID</t>
  </si>
  <si>
    <t>MARTIN</t>
  </si>
  <si>
    <t>PEREZ</t>
  </si>
  <si>
    <t>LOUIS</t>
  </si>
  <si>
    <t>CHAVANNE</t>
  </si>
  <si>
    <t>LOMBARD</t>
  </si>
  <si>
    <t>BARBEY</t>
  </si>
  <si>
    <t>LE DROGO</t>
  </si>
  <si>
    <t>LOMBARDY</t>
  </si>
  <si>
    <t>SCHULTZ</t>
  </si>
  <si>
    <t>CAMARERO-CASADI</t>
  </si>
  <si>
    <t>COLIN</t>
  </si>
  <si>
    <t>Arnaud</t>
  </si>
  <si>
    <t>Alexis</t>
  </si>
  <si>
    <t>Yvan</t>
  </si>
  <si>
    <t>Robinson</t>
  </si>
  <si>
    <t>Hugo</t>
  </si>
  <si>
    <t>Damien</t>
  </si>
  <si>
    <t>Paul</t>
  </si>
  <si>
    <t>Nathan</t>
  </si>
  <si>
    <t>Lucas</t>
  </si>
  <si>
    <t>Léo</t>
  </si>
  <si>
    <t>Adrien</t>
  </si>
  <si>
    <t>Lorenzo</t>
  </si>
  <si>
    <t>BENJAMINS à ST MARTIN</t>
  </si>
  <si>
    <t>PAN</t>
  </si>
  <si>
    <t>MONNET</t>
  </si>
  <si>
    <t>CHANTRY</t>
  </si>
  <si>
    <t>MALIFARGE</t>
  </si>
  <si>
    <t>DEPREZ</t>
  </si>
  <si>
    <t>METERY-DUTARTE</t>
  </si>
  <si>
    <t>FARAMA</t>
  </si>
  <si>
    <t>GARROT</t>
  </si>
  <si>
    <t>MILLARD</t>
  </si>
  <si>
    <t>BERAUD</t>
  </si>
  <si>
    <t>LANGLOIS</t>
  </si>
  <si>
    <t>BRIDON</t>
  </si>
  <si>
    <t>GIRARDON</t>
  </si>
  <si>
    <t>MONTFORT</t>
  </si>
  <si>
    <t>SEYEUX</t>
  </si>
  <si>
    <t>BIRAU</t>
  </si>
  <si>
    <t>Pierick</t>
  </si>
  <si>
    <t>Clément</t>
  </si>
  <si>
    <t>Virgile</t>
  </si>
  <si>
    <t>Hippolyte</t>
  </si>
  <si>
    <t>Louison</t>
  </si>
  <si>
    <t>Raphaël</t>
  </si>
  <si>
    <t>Erwan</t>
  </si>
  <si>
    <t>Johan</t>
  </si>
  <si>
    <t>Antoine</t>
  </si>
  <si>
    <t>Nolan</t>
  </si>
  <si>
    <t>Quentin</t>
  </si>
  <si>
    <t>BENJAMINS à LUGNY</t>
  </si>
  <si>
    <t>MINIMES FILLES à ST MARTIN</t>
  </si>
  <si>
    <t>BROSETTE</t>
  </si>
  <si>
    <t>Océane</t>
  </si>
  <si>
    <t>VOLLEY</t>
  </si>
  <si>
    <t>FINALE</t>
  </si>
  <si>
    <t>mercredi 15 mai 2018</t>
  </si>
  <si>
    <t>MARCIGNY</t>
  </si>
  <si>
    <t>Saint Dominique 3</t>
  </si>
  <si>
    <t>La Chataigneraie - Autun</t>
  </si>
  <si>
    <t>CMA1</t>
  </si>
  <si>
    <t>BENJAMINES à LUGNY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</si>
</sst>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Protection="1"/>
    <xf numFmtId="0" fontId="0" fillId="0" borderId="0" xfId="0" applyBorder="1" applyAlignment="1">
      <alignment horizontal="left"/>
    </xf>
    <xf numFmtId="0" fontId="5" fillId="0" borderId="0" xfId="0" applyFont="1" applyBorder="1" applyProtection="1"/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EREA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H8" sqref="H8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1.42578125" customWidth="1"/>
    <col min="4" max="4" width="3.28515625" customWidth="1"/>
    <col min="5" max="5" width="4.7109375" customWidth="1"/>
    <col min="6" max="6" width="4.42578125" customWidth="1"/>
    <col min="7" max="7" width="13.140625" customWidth="1"/>
  </cols>
  <sheetData>
    <row r="1" spans="1:6" ht="21" x14ac:dyDescent="0.35">
      <c r="A1" s="13"/>
      <c r="B1" s="13"/>
      <c r="C1" s="13" t="s">
        <v>0</v>
      </c>
    </row>
    <row r="2" spans="1:6" ht="21" x14ac:dyDescent="0.35">
      <c r="A2" s="13"/>
      <c r="B2" s="13"/>
      <c r="C2" s="13" t="s">
        <v>153</v>
      </c>
    </row>
    <row r="3" spans="1:6" x14ac:dyDescent="0.25">
      <c r="A3" s="14"/>
      <c r="B3" s="14"/>
      <c r="C3" s="14" t="s">
        <v>154</v>
      </c>
    </row>
    <row r="4" spans="1:6" ht="15.75" x14ac:dyDescent="0.25">
      <c r="A4" s="12"/>
      <c r="B4" s="12"/>
      <c r="C4" s="15" t="s">
        <v>155</v>
      </c>
    </row>
    <row r="5" spans="1:6" ht="15.75" x14ac:dyDescent="0.25">
      <c r="A5" s="12"/>
      <c r="B5" s="12"/>
      <c r="C5" s="12" t="s">
        <v>156</v>
      </c>
    </row>
    <row r="6" spans="1:6" ht="15.75" x14ac:dyDescent="0.25">
      <c r="A6" s="1"/>
      <c r="B6" s="1"/>
      <c r="C6" s="1"/>
    </row>
    <row r="7" spans="1:6" x14ac:dyDescent="0.25">
      <c r="A7" s="20"/>
      <c r="B7" s="21"/>
      <c r="C7" s="19"/>
      <c r="D7" s="18"/>
      <c r="E7" s="18"/>
      <c r="F7" s="22"/>
    </row>
    <row r="8" spans="1:6" ht="15.75" x14ac:dyDescent="0.25">
      <c r="A8" s="4"/>
      <c r="C8" s="11" t="s">
        <v>52</v>
      </c>
    </row>
    <row r="9" spans="1:6" x14ac:dyDescent="0.25">
      <c r="A9" s="2" t="s">
        <v>1</v>
      </c>
      <c r="B9" s="2" t="s">
        <v>2</v>
      </c>
      <c r="C9" s="2" t="s">
        <v>3</v>
      </c>
      <c r="D9" s="7" t="s">
        <v>4</v>
      </c>
      <c r="E9" s="7" t="s">
        <v>5</v>
      </c>
      <c r="F9" s="7" t="s">
        <v>6</v>
      </c>
    </row>
    <row r="10" spans="1:6" x14ac:dyDescent="0.25">
      <c r="A10" s="24">
        <v>1</v>
      </c>
      <c r="B10" s="16">
        <v>310</v>
      </c>
      <c r="C10" s="17" t="str">
        <f t="shared" ref="C10:C14" si="0">IF(ISBLANK(B10)," ",VLOOKUP(B10,LYC,2,FALSE)&amp;" "&amp;VLOOKUP(B10,LYC,3,FALSE)&amp;",  "&amp;VLOOKUP(B10,LYC,7,FALSE))</f>
        <v>COL JEAN MOULIN,  MARCIGNY</v>
      </c>
      <c r="D10" s="23">
        <v>1</v>
      </c>
      <c r="E10" s="24"/>
      <c r="F10" s="23"/>
    </row>
    <row r="11" spans="1:6" x14ac:dyDescent="0.25">
      <c r="A11" s="25">
        <v>2</v>
      </c>
      <c r="B11" s="8">
        <v>334</v>
      </c>
      <c r="C11" s="3" t="str">
        <f t="shared" si="0"/>
        <v>COL DAVID NIEPCE,  SENNECEY LE GRAND</v>
      </c>
      <c r="D11" s="26">
        <v>2</v>
      </c>
      <c r="E11" s="24"/>
      <c r="F11" s="23"/>
    </row>
    <row r="12" spans="1:6" x14ac:dyDescent="0.25">
      <c r="A12" s="25">
        <v>3</v>
      </c>
      <c r="B12" s="8">
        <v>334</v>
      </c>
      <c r="C12" s="3" t="str">
        <f t="shared" si="0"/>
        <v>COL DAVID NIEPCE,  SENNECEY LE GRAND</v>
      </c>
      <c r="D12" s="6">
        <v>1</v>
      </c>
      <c r="E12" s="6"/>
      <c r="F12" s="10"/>
    </row>
    <row r="13" spans="1:6" x14ac:dyDescent="0.25">
      <c r="A13" s="25">
        <v>4</v>
      </c>
      <c r="B13" s="8">
        <v>310</v>
      </c>
      <c r="C13" s="3" t="str">
        <f t="shared" si="0"/>
        <v>COL JEAN MOULIN,  MARCIGNY</v>
      </c>
      <c r="D13" s="6">
        <v>2</v>
      </c>
      <c r="E13" s="6"/>
      <c r="F13" s="10"/>
    </row>
    <row r="14" spans="1:6" x14ac:dyDescent="0.25">
      <c r="A14" s="9">
        <v>5</v>
      </c>
      <c r="B14" s="8">
        <v>310</v>
      </c>
      <c r="C14" s="3" t="str">
        <f t="shared" si="0"/>
        <v>COL JEAN MOULIN,  MARCIGNY</v>
      </c>
      <c r="D14" s="6">
        <v>4</v>
      </c>
      <c r="E14" s="5"/>
      <c r="F14" s="10"/>
    </row>
    <row r="16" spans="1:6" x14ac:dyDescent="0.25">
      <c r="C16" s="11" t="s">
        <v>53</v>
      </c>
    </row>
    <row r="17" spans="1:6" x14ac:dyDescent="0.25">
      <c r="A17" s="2" t="s">
        <v>1</v>
      </c>
      <c r="B17" s="2" t="s">
        <v>2</v>
      </c>
      <c r="C17" s="2" t="s">
        <v>3</v>
      </c>
      <c r="D17" s="7" t="s">
        <v>4</v>
      </c>
      <c r="E17" s="7" t="s">
        <v>5</v>
      </c>
      <c r="F17" s="7" t="s">
        <v>6</v>
      </c>
    </row>
    <row r="18" spans="1:6" x14ac:dyDescent="0.25">
      <c r="A18" s="24">
        <v>1</v>
      </c>
      <c r="B18" s="16">
        <v>310</v>
      </c>
      <c r="C18" s="17" t="str">
        <f t="shared" ref="C18:C20" si="1">IF(ISBLANK(B18)," ",VLOOKUP(B18,LYC,2,FALSE)&amp;" "&amp;VLOOKUP(B18,LYC,3,FALSE)&amp;",  "&amp;VLOOKUP(B18,LYC,7,FALSE))</f>
        <v>COL JEAN MOULIN,  MARCIGNY</v>
      </c>
      <c r="D18" s="23">
        <v>2</v>
      </c>
      <c r="E18" s="24"/>
      <c r="F18" s="23"/>
    </row>
    <row r="19" spans="1:6" x14ac:dyDescent="0.25">
      <c r="A19" s="25">
        <v>2</v>
      </c>
      <c r="B19" s="8">
        <v>310</v>
      </c>
      <c r="C19" s="3" t="str">
        <f t="shared" si="1"/>
        <v>COL JEAN MOULIN,  MARCIGNY</v>
      </c>
      <c r="D19" s="26">
        <v>1</v>
      </c>
      <c r="E19" s="24"/>
      <c r="F19" s="23"/>
    </row>
    <row r="20" spans="1:6" x14ac:dyDescent="0.25">
      <c r="A20" s="25">
        <v>3</v>
      </c>
      <c r="B20" s="8">
        <v>334</v>
      </c>
      <c r="C20" s="3" t="str">
        <f t="shared" si="1"/>
        <v>COL DAVID NIEPCE,  SENNECEY LE GRAND</v>
      </c>
      <c r="D20" s="6">
        <v>1</v>
      </c>
      <c r="E20" s="6"/>
      <c r="F20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G18" sqref="G18"/>
    </sheetView>
  </sheetViews>
  <sheetFormatPr baseColWidth="10" defaultRowHeight="15" x14ac:dyDescent="0.25"/>
  <cols>
    <col min="1" max="1" width="23.7109375" customWidth="1"/>
    <col min="2" max="2" width="18.7109375" customWidth="1"/>
  </cols>
  <sheetData>
    <row r="1" spans="1:6" x14ac:dyDescent="0.25">
      <c r="A1" s="27" t="s">
        <v>7</v>
      </c>
      <c r="B1" s="28" t="s">
        <v>8</v>
      </c>
      <c r="C1" s="28" t="s">
        <v>9</v>
      </c>
      <c r="D1" s="28" t="s">
        <v>10</v>
      </c>
      <c r="E1" s="28" t="s">
        <v>11</v>
      </c>
      <c r="F1" s="28" t="s">
        <v>12</v>
      </c>
    </row>
    <row r="2" spans="1:6" x14ac:dyDescent="0.25">
      <c r="A2" s="27" t="s">
        <v>13</v>
      </c>
      <c r="B2" s="27"/>
      <c r="C2" s="27"/>
      <c r="D2" s="38"/>
      <c r="E2" s="40"/>
      <c r="F2" s="28"/>
    </row>
    <row r="3" spans="1:6" x14ac:dyDescent="0.25">
      <c r="A3" s="29" t="s">
        <v>14</v>
      </c>
      <c r="B3" s="27"/>
      <c r="C3" s="27">
        <v>16.66</v>
      </c>
      <c r="D3" s="38">
        <v>18</v>
      </c>
      <c r="E3" s="30">
        <f>AVERAGE(C3:D3)</f>
        <v>17.329999999999998</v>
      </c>
      <c r="F3" s="27">
        <f>RANK(E3,$E$3:$E$12,0)</f>
        <v>3</v>
      </c>
    </row>
    <row r="4" spans="1:6" x14ac:dyDescent="0.25">
      <c r="A4" s="29" t="s">
        <v>24</v>
      </c>
      <c r="B4" s="27"/>
      <c r="C4" s="27">
        <v>11.33</v>
      </c>
      <c r="D4" s="38">
        <v>15</v>
      </c>
      <c r="E4" s="30">
        <f>AVERAGE(C4:D4)</f>
        <v>13.164999999999999</v>
      </c>
      <c r="F4" s="27">
        <f>RANK(E4,$E$3:$E$12,0)</f>
        <v>7</v>
      </c>
    </row>
    <row r="5" spans="1:6" x14ac:dyDescent="0.25">
      <c r="A5" s="29" t="s">
        <v>157</v>
      </c>
      <c r="B5" s="27"/>
      <c r="C5" s="27">
        <v>8.33</v>
      </c>
      <c r="D5" s="38"/>
      <c r="E5" s="30">
        <f t="shared" ref="E5:E12" si="0">AVERAGE(B5:D5)</f>
        <v>8.33</v>
      </c>
      <c r="F5" s="27">
        <f>RANK(E5,$E$3:$E$12,0)</f>
        <v>9</v>
      </c>
    </row>
    <row r="6" spans="1:6" x14ac:dyDescent="0.25">
      <c r="A6" s="29" t="s">
        <v>15</v>
      </c>
      <c r="B6" s="27"/>
      <c r="C6" s="27">
        <v>10.83</v>
      </c>
      <c r="D6" s="38"/>
      <c r="E6" s="30">
        <f>AVERAGE(C6:D6)</f>
        <v>10.83</v>
      </c>
      <c r="F6" s="27">
        <f>RANK(E6,$E$3:$E$12,0)</f>
        <v>8</v>
      </c>
    </row>
    <row r="7" spans="1:6" x14ac:dyDescent="0.25">
      <c r="A7" s="29" t="s">
        <v>16</v>
      </c>
      <c r="B7" s="27"/>
      <c r="C7" s="27">
        <v>8</v>
      </c>
      <c r="D7" s="38"/>
      <c r="E7" s="30">
        <f t="shared" si="0"/>
        <v>8</v>
      </c>
      <c r="F7" s="27">
        <f>RANK(E7,$E$3:$E$12,0)</f>
        <v>10</v>
      </c>
    </row>
    <row r="8" spans="1:6" x14ac:dyDescent="0.25">
      <c r="A8" s="29" t="s">
        <v>159</v>
      </c>
      <c r="B8" s="27"/>
      <c r="C8" s="27"/>
      <c r="D8" s="38">
        <v>20</v>
      </c>
      <c r="E8" s="30">
        <f t="shared" si="0"/>
        <v>20</v>
      </c>
      <c r="F8" s="27">
        <f>RANK(E8,$E$3:$E$12,0)</f>
        <v>1</v>
      </c>
    </row>
    <row r="9" spans="1:6" x14ac:dyDescent="0.25">
      <c r="A9" s="29" t="s">
        <v>18</v>
      </c>
      <c r="B9" s="27"/>
      <c r="C9" s="27"/>
      <c r="D9" s="38">
        <v>16</v>
      </c>
      <c r="E9" s="30">
        <f t="shared" si="0"/>
        <v>16</v>
      </c>
      <c r="F9" s="27">
        <f>RANK(E9,$E$3:$E$12,0)</f>
        <v>5</v>
      </c>
    </row>
    <row r="10" spans="1:6" x14ac:dyDescent="0.25">
      <c r="A10" s="29" t="s">
        <v>19</v>
      </c>
      <c r="B10" s="27"/>
      <c r="C10" s="27"/>
      <c r="D10" s="38">
        <v>14</v>
      </c>
      <c r="E10" s="30">
        <f>AVERAGE(C10:D10)</f>
        <v>14</v>
      </c>
      <c r="F10" s="27">
        <f>RANK(E10,$E$3:$E$12,0)</f>
        <v>6</v>
      </c>
    </row>
    <row r="11" spans="1:6" x14ac:dyDescent="0.25">
      <c r="A11" s="29" t="s">
        <v>21</v>
      </c>
      <c r="B11" s="27"/>
      <c r="C11" s="27"/>
      <c r="D11" s="38">
        <v>17</v>
      </c>
      <c r="E11" s="30">
        <f t="shared" si="0"/>
        <v>17</v>
      </c>
      <c r="F11" s="27">
        <f>RANK(E11,$E$3:$E$12,0)</f>
        <v>4</v>
      </c>
    </row>
    <row r="12" spans="1:6" x14ac:dyDescent="0.25">
      <c r="A12" s="29" t="s">
        <v>158</v>
      </c>
      <c r="B12" s="27"/>
      <c r="C12" s="27"/>
      <c r="D12" s="38">
        <v>19</v>
      </c>
      <c r="E12" s="30">
        <f t="shared" si="0"/>
        <v>19</v>
      </c>
      <c r="F12" s="31">
        <f>RANK(E12,$E$3:$E$12,0)</f>
        <v>2</v>
      </c>
    </row>
    <row r="13" spans="1:6" x14ac:dyDescent="0.25">
      <c r="A13" s="29"/>
      <c r="B13" s="27"/>
      <c r="C13" s="27"/>
      <c r="D13" s="38"/>
      <c r="E13" s="30"/>
      <c r="F13" s="31"/>
    </row>
    <row r="14" spans="1:6" x14ac:dyDescent="0.25">
      <c r="A14" s="27" t="s">
        <v>22</v>
      </c>
      <c r="B14" s="31"/>
      <c r="C14" s="27"/>
      <c r="D14" s="38"/>
      <c r="E14" s="30"/>
      <c r="F14" s="31"/>
    </row>
    <row r="15" spans="1:6" x14ac:dyDescent="0.25">
      <c r="A15" s="29" t="s">
        <v>14</v>
      </c>
      <c r="B15" s="27"/>
      <c r="C15" s="27">
        <v>17.5</v>
      </c>
      <c r="D15" s="38">
        <v>20</v>
      </c>
      <c r="E15" s="30">
        <f t="shared" ref="E15:E21" si="1">AVERAGE(B15:D15)</f>
        <v>18.75</v>
      </c>
      <c r="F15" s="27">
        <f t="shared" ref="F15:F21" si="2">RANK(E15,$E$15:$E$21,0)</f>
        <v>1</v>
      </c>
    </row>
    <row r="16" spans="1:6" x14ac:dyDescent="0.25">
      <c r="A16" s="29" t="s">
        <v>23</v>
      </c>
      <c r="B16" s="27"/>
      <c r="C16" s="27">
        <v>13.66</v>
      </c>
      <c r="D16" s="38">
        <v>19</v>
      </c>
      <c r="E16" s="30">
        <f t="shared" si="1"/>
        <v>16.329999999999998</v>
      </c>
      <c r="F16" s="27">
        <f t="shared" si="2"/>
        <v>3</v>
      </c>
    </row>
    <row r="17" spans="1:6" x14ac:dyDescent="0.25">
      <c r="A17" s="29" t="s">
        <v>24</v>
      </c>
      <c r="B17" s="27"/>
      <c r="C17" s="27">
        <v>10.66</v>
      </c>
      <c r="D17" s="38"/>
      <c r="E17" s="30">
        <f t="shared" si="1"/>
        <v>10.66</v>
      </c>
      <c r="F17" s="27">
        <f t="shared" si="2"/>
        <v>6</v>
      </c>
    </row>
    <row r="18" spans="1:6" x14ac:dyDescent="0.25">
      <c r="A18" s="29" t="s">
        <v>20</v>
      </c>
      <c r="B18" s="27"/>
      <c r="C18" s="27">
        <v>13.66</v>
      </c>
      <c r="D18" s="38">
        <v>17</v>
      </c>
      <c r="E18" s="30">
        <f t="shared" si="1"/>
        <v>15.33</v>
      </c>
      <c r="F18" s="27">
        <f t="shared" si="2"/>
        <v>5</v>
      </c>
    </row>
    <row r="19" spans="1:6" x14ac:dyDescent="0.25">
      <c r="A19" s="29" t="s">
        <v>21</v>
      </c>
      <c r="B19" s="27"/>
      <c r="C19" s="27">
        <v>9</v>
      </c>
      <c r="D19" s="38"/>
      <c r="E19" s="30">
        <f t="shared" si="1"/>
        <v>9</v>
      </c>
      <c r="F19" s="27">
        <f t="shared" si="2"/>
        <v>7</v>
      </c>
    </row>
    <row r="20" spans="1:6" x14ac:dyDescent="0.25">
      <c r="A20" s="29" t="s">
        <v>25</v>
      </c>
      <c r="B20" s="27"/>
      <c r="C20" s="27"/>
      <c r="D20" s="38">
        <v>16</v>
      </c>
      <c r="E20" s="30">
        <f t="shared" si="1"/>
        <v>16</v>
      </c>
      <c r="F20" s="27">
        <f t="shared" si="2"/>
        <v>4</v>
      </c>
    </row>
    <row r="21" spans="1:6" x14ac:dyDescent="0.25">
      <c r="A21" s="32" t="s">
        <v>17</v>
      </c>
      <c r="B21" s="27"/>
      <c r="C21" s="27"/>
      <c r="D21" s="38">
        <v>18</v>
      </c>
      <c r="E21" s="30">
        <f t="shared" si="1"/>
        <v>18</v>
      </c>
      <c r="F21" s="27">
        <f t="shared" si="2"/>
        <v>2</v>
      </c>
    </row>
    <row r="22" spans="1:6" ht="20.25" x14ac:dyDescent="0.3">
      <c r="D22" s="39"/>
      <c r="F22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H92" sqref="H92"/>
    </sheetView>
  </sheetViews>
  <sheetFormatPr baseColWidth="10" defaultRowHeight="15" x14ac:dyDescent="0.25"/>
  <cols>
    <col min="1" max="1" width="5.85546875" customWidth="1"/>
    <col min="2" max="2" width="13.42578125" customWidth="1"/>
    <col min="3" max="3" width="12.140625" customWidth="1"/>
    <col min="4" max="4" width="5.140625" customWidth="1"/>
    <col min="5" max="5" width="51.42578125" customWidth="1"/>
    <col min="6" max="6" width="4.42578125" customWidth="1"/>
    <col min="7" max="7" width="13.140625" customWidth="1"/>
  </cols>
  <sheetData>
    <row r="1" spans="1:6" ht="21" x14ac:dyDescent="0.25">
      <c r="A1" s="41"/>
      <c r="B1" s="41"/>
      <c r="C1" s="41"/>
      <c r="D1" s="41"/>
      <c r="E1" s="41" t="s">
        <v>0</v>
      </c>
    </row>
    <row r="2" spans="1:6" ht="21" x14ac:dyDescent="0.25">
      <c r="A2" s="41"/>
      <c r="B2" s="41"/>
      <c r="C2" s="41"/>
      <c r="D2" s="41"/>
      <c r="E2" s="41" t="s">
        <v>26</v>
      </c>
    </row>
    <row r="3" spans="1:6" x14ac:dyDescent="0.25">
      <c r="A3" s="42"/>
      <c r="B3" s="42"/>
      <c r="C3" s="42"/>
      <c r="D3" s="42"/>
      <c r="E3" s="42" t="s">
        <v>27</v>
      </c>
    </row>
    <row r="4" spans="1:6" ht="15.75" x14ac:dyDescent="0.25">
      <c r="A4" s="43"/>
      <c r="B4" s="43"/>
      <c r="C4" s="43"/>
      <c r="D4" s="43"/>
      <c r="E4" s="44" t="s">
        <v>28</v>
      </c>
    </row>
    <row r="5" spans="1:6" ht="15.75" x14ac:dyDescent="0.25">
      <c r="A5" s="43"/>
      <c r="B5" s="43"/>
      <c r="C5" s="43"/>
      <c r="D5" s="43"/>
      <c r="E5" s="43" t="s">
        <v>29</v>
      </c>
    </row>
    <row r="6" spans="1:6" ht="15.75" x14ac:dyDescent="0.25">
      <c r="A6" s="1"/>
      <c r="B6" s="1"/>
      <c r="C6" s="1"/>
      <c r="D6" s="1"/>
      <c r="E6" s="1"/>
    </row>
    <row r="7" spans="1:6" x14ac:dyDescent="0.25">
      <c r="A7" s="20"/>
      <c r="B7" s="20"/>
      <c r="C7" s="20"/>
      <c r="D7" s="21"/>
      <c r="E7" s="19"/>
      <c r="F7" s="22"/>
    </row>
    <row r="8" spans="1:6" ht="15.75" x14ac:dyDescent="0.25">
      <c r="A8" s="45" t="s">
        <v>54</v>
      </c>
      <c r="B8" s="45"/>
      <c r="C8" s="45"/>
      <c r="D8" s="45"/>
      <c r="E8" s="45"/>
      <c r="F8" s="45"/>
    </row>
    <row r="9" spans="1:6" x14ac:dyDescent="0.25">
      <c r="A9" s="7" t="s">
        <v>1</v>
      </c>
      <c r="B9" s="7" t="s">
        <v>30</v>
      </c>
      <c r="C9" s="7" t="s">
        <v>31</v>
      </c>
      <c r="D9" s="7" t="s">
        <v>2</v>
      </c>
      <c r="E9" s="7" t="s">
        <v>3</v>
      </c>
      <c r="F9" s="7" t="s">
        <v>6</v>
      </c>
    </row>
    <row r="10" spans="1:6" x14ac:dyDescent="0.25">
      <c r="A10" s="24">
        <v>1</v>
      </c>
      <c r="B10" s="35" t="s">
        <v>32</v>
      </c>
      <c r="C10" s="24" t="s">
        <v>33</v>
      </c>
      <c r="D10" s="16">
        <v>295</v>
      </c>
      <c r="E10" s="17" t="str">
        <f t="shared" ref="E10:E11" si="0">IF(ISBLANK(D10)," ",VLOOKUP(D10,LYC,2,FALSE)&amp;" "&amp;VLOOKUP(D10,LYC,3,FALSE)&amp;",  "&amp;VLOOKUP(D10,LYC,7,FALSE))</f>
        <v>COL HENRI VINCENOT,  LOUHANS</v>
      </c>
      <c r="F10" s="23" t="s">
        <v>34</v>
      </c>
    </row>
    <row r="11" spans="1:6" x14ac:dyDescent="0.25">
      <c r="A11" s="25">
        <v>2</v>
      </c>
      <c r="B11" s="36" t="s">
        <v>35</v>
      </c>
      <c r="C11" s="25" t="s">
        <v>36</v>
      </c>
      <c r="D11" s="8">
        <v>258</v>
      </c>
      <c r="E11" s="3" t="str">
        <f t="shared" si="0"/>
        <v>COL ROGER BOYER,  CUISEAUX</v>
      </c>
      <c r="F11" s="23" t="s">
        <v>34</v>
      </c>
    </row>
    <row r="12" spans="1:6" x14ac:dyDescent="0.25">
      <c r="A12" s="25">
        <v>3</v>
      </c>
      <c r="B12" s="36" t="s">
        <v>37</v>
      </c>
      <c r="C12" s="25" t="s">
        <v>38</v>
      </c>
      <c r="D12" s="8">
        <v>258</v>
      </c>
      <c r="E12" s="3" t="str">
        <f t="shared" ref="E12:E17" si="1">IF(ISBLANK(D12)," ",VLOOKUP(D12,LYC,2,FALSE)&amp;" "&amp;VLOOKUP(D12,LYC,3,FALSE)&amp;",  "&amp;VLOOKUP(D12,LYC,7,FALSE))</f>
        <v>COL ROGER BOYER,  CUISEAUX</v>
      </c>
      <c r="F12" s="23" t="s">
        <v>34</v>
      </c>
    </row>
    <row r="13" spans="1:6" x14ac:dyDescent="0.25">
      <c r="A13" s="25">
        <v>4</v>
      </c>
      <c r="B13" s="36" t="s">
        <v>39</v>
      </c>
      <c r="C13" s="25" t="s">
        <v>40</v>
      </c>
      <c r="D13" s="8">
        <v>258</v>
      </c>
      <c r="E13" s="3" t="str">
        <f t="shared" ref="E13" si="2">IF(ISBLANK(D13)," ",VLOOKUP(D13,LYC,2,FALSE)&amp;" "&amp;VLOOKUP(D13,LYC,3,FALSE)&amp;",  "&amp;VLOOKUP(D13,LYC,7,FALSE))</f>
        <v>COL ROGER BOYER,  CUISEAUX</v>
      </c>
      <c r="F13" s="23" t="s">
        <v>34</v>
      </c>
    </row>
    <row r="14" spans="1:6" x14ac:dyDescent="0.25">
      <c r="A14" s="9">
        <v>5</v>
      </c>
      <c r="B14" s="37" t="s">
        <v>41</v>
      </c>
      <c r="C14" s="9" t="s">
        <v>42</v>
      </c>
      <c r="D14" s="8">
        <v>258</v>
      </c>
      <c r="E14" s="3" t="str">
        <f t="shared" si="1"/>
        <v>COL ROGER BOYER,  CUISEAUX</v>
      </c>
      <c r="F14" s="23" t="s">
        <v>34</v>
      </c>
    </row>
    <row r="15" spans="1:6" x14ac:dyDescent="0.25">
      <c r="A15" s="34">
        <v>6</v>
      </c>
      <c r="B15" s="36" t="s">
        <v>39</v>
      </c>
      <c r="C15" s="34" t="s">
        <v>43</v>
      </c>
      <c r="D15" s="8">
        <v>258</v>
      </c>
      <c r="E15" s="3" t="str">
        <f t="shared" si="1"/>
        <v>COL ROGER BOYER,  CUISEAUX</v>
      </c>
      <c r="F15" s="23" t="s">
        <v>34</v>
      </c>
    </row>
    <row r="16" spans="1:6" x14ac:dyDescent="0.25">
      <c r="A16" s="9">
        <v>7</v>
      </c>
      <c r="B16" s="37" t="s">
        <v>46</v>
      </c>
      <c r="C16" s="9" t="s">
        <v>47</v>
      </c>
      <c r="D16" s="8">
        <v>330</v>
      </c>
      <c r="E16" s="3" t="str">
        <f t="shared" si="1"/>
        <v>COL PIERRE VAUX,  PIERRE DE BRESSE</v>
      </c>
      <c r="F16" s="23" t="s">
        <v>34</v>
      </c>
    </row>
    <row r="17" spans="1:6" x14ac:dyDescent="0.25">
      <c r="A17" s="9">
        <v>8</v>
      </c>
      <c r="B17" s="37" t="s">
        <v>44</v>
      </c>
      <c r="C17" s="9" t="s">
        <v>45</v>
      </c>
      <c r="D17" s="8">
        <v>330</v>
      </c>
      <c r="E17" s="3" t="str">
        <f t="shared" si="1"/>
        <v>COL PIERRE VAUX,  PIERRE DE BRESSE</v>
      </c>
      <c r="F17" s="23" t="s">
        <v>34</v>
      </c>
    </row>
    <row r="18" spans="1:6" x14ac:dyDescent="0.25">
      <c r="A18" s="9">
        <v>9</v>
      </c>
      <c r="B18" s="37" t="s">
        <v>48</v>
      </c>
      <c r="C18" s="9" t="s">
        <v>49</v>
      </c>
      <c r="D18" s="8">
        <v>330</v>
      </c>
      <c r="E18" s="3" t="str">
        <f t="shared" ref="E18:E19" si="3">IF(ISBLANK(D18)," ",VLOOKUP(D18,LYC,2,FALSE)&amp;" "&amp;VLOOKUP(D18,LYC,3,FALSE)&amp;",  "&amp;VLOOKUP(D18,LYC,7,FALSE))</f>
        <v>COL PIERRE VAUX,  PIERRE DE BRESSE</v>
      </c>
      <c r="F18" s="23" t="s">
        <v>34</v>
      </c>
    </row>
    <row r="19" spans="1:6" x14ac:dyDescent="0.25">
      <c r="A19" s="9">
        <v>10</v>
      </c>
      <c r="B19" s="37" t="s">
        <v>50</v>
      </c>
      <c r="C19" s="9" t="s">
        <v>51</v>
      </c>
      <c r="D19" s="8">
        <v>344</v>
      </c>
      <c r="E19" s="3" t="str">
        <f t="shared" si="3"/>
        <v>COL OLIVIER DE LA MARCHE,  ST MARTIN EN BRESSE</v>
      </c>
      <c r="F19" s="23" t="s">
        <v>34</v>
      </c>
    </row>
    <row r="21" spans="1:6" ht="15.75" x14ac:dyDescent="0.25">
      <c r="A21" s="45" t="s">
        <v>55</v>
      </c>
      <c r="B21" s="45"/>
      <c r="C21" s="45"/>
      <c r="D21" s="45"/>
      <c r="E21" s="45"/>
      <c r="F21" s="45"/>
    </row>
    <row r="22" spans="1:6" x14ac:dyDescent="0.25">
      <c r="A22" s="7" t="s">
        <v>1</v>
      </c>
      <c r="B22" s="7" t="s">
        <v>30</v>
      </c>
      <c r="C22" s="7" t="s">
        <v>31</v>
      </c>
      <c r="D22" s="7" t="s">
        <v>2</v>
      </c>
      <c r="E22" s="7" t="s">
        <v>3</v>
      </c>
      <c r="F22" s="7" t="s">
        <v>6</v>
      </c>
    </row>
    <row r="23" spans="1:6" x14ac:dyDescent="0.25">
      <c r="A23" s="24">
        <v>1</v>
      </c>
      <c r="B23" s="35" t="s">
        <v>69</v>
      </c>
      <c r="C23" s="35" t="s">
        <v>56</v>
      </c>
      <c r="D23" s="16">
        <v>310</v>
      </c>
      <c r="E23" s="17" t="str">
        <f t="shared" ref="E23:E32" si="4">IF(ISBLANK(D23)," ",VLOOKUP(D23,LYC,2,FALSE)&amp;" "&amp;VLOOKUP(D23,LYC,3,FALSE)&amp;",  "&amp;VLOOKUP(D23,LYC,7,FALSE))</f>
        <v>COL JEAN MOULIN,  MARCIGNY</v>
      </c>
      <c r="F23" s="23" t="s">
        <v>34</v>
      </c>
    </row>
    <row r="24" spans="1:6" x14ac:dyDescent="0.25">
      <c r="A24" s="25">
        <v>2</v>
      </c>
      <c r="B24" s="36" t="s">
        <v>70</v>
      </c>
      <c r="C24" s="36" t="s">
        <v>57</v>
      </c>
      <c r="D24" s="8">
        <v>310</v>
      </c>
      <c r="E24" s="3" t="str">
        <f t="shared" si="4"/>
        <v>COL JEAN MOULIN,  MARCIGNY</v>
      </c>
      <c r="F24" s="23" t="s">
        <v>34</v>
      </c>
    </row>
    <row r="25" spans="1:6" x14ac:dyDescent="0.25">
      <c r="A25" s="25">
        <v>3</v>
      </c>
      <c r="B25" s="36" t="s">
        <v>71</v>
      </c>
      <c r="C25" s="36" t="s">
        <v>58</v>
      </c>
      <c r="D25" s="8">
        <v>287</v>
      </c>
      <c r="E25" s="3" t="str">
        <f t="shared" si="4"/>
        <v>COL LES BRUYERES,  LA CLAYETTE</v>
      </c>
      <c r="F25" s="23" t="s">
        <v>34</v>
      </c>
    </row>
    <row r="26" spans="1:6" x14ac:dyDescent="0.25">
      <c r="A26" s="25">
        <v>4</v>
      </c>
      <c r="B26" s="36" t="s">
        <v>72</v>
      </c>
      <c r="C26" s="36" t="s">
        <v>59</v>
      </c>
      <c r="D26" s="8">
        <v>289</v>
      </c>
      <c r="E26" s="3" t="str">
        <f t="shared" si="4"/>
        <v>COL VICTOR HUGO,  LUGNY</v>
      </c>
      <c r="F26" s="23" t="s">
        <v>34</v>
      </c>
    </row>
    <row r="27" spans="1:6" x14ac:dyDescent="0.25">
      <c r="A27" s="9">
        <v>5</v>
      </c>
      <c r="B27" s="37" t="s">
        <v>73</v>
      </c>
      <c r="C27" s="37" t="s">
        <v>60</v>
      </c>
      <c r="D27" s="8">
        <v>310</v>
      </c>
      <c r="E27" s="3" t="str">
        <f t="shared" si="4"/>
        <v>COL JEAN MOULIN,  MARCIGNY</v>
      </c>
      <c r="F27" s="23" t="s">
        <v>34</v>
      </c>
    </row>
    <row r="28" spans="1:6" x14ac:dyDescent="0.25">
      <c r="A28" s="34">
        <v>6</v>
      </c>
      <c r="B28" s="36" t="s">
        <v>74</v>
      </c>
      <c r="C28" s="36" t="s">
        <v>61</v>
      </c>
      <c r="D28" s="8">
        <v>310</v>
      </c>
      <c r="E28" s="3" t="str">
        <f t="shared" si="4"/>
        <v>COL JEAN MOULIN,  MARCIGNY</v>
      </c>
      <c r="F28" s="23" t="s">
        <v>34</v>
      </c>
    </row>
    <row r="29" spans="1:6" x14ac:dyDescent="0.25">
      <c r="A29" s="9">
        <v>7</v>
      </c>
      <c r="B29" s="37" t="s">
        <v>75</v>
      </c>
      <c r="C29" s="37" t="s">
        <v>56</v>
      </c>
      <c r="D29" s="8">
        <v>310</v>
      </c>
      <c r="E29" s="3" t="str">
        <f t="shared" si="4"/>
        <v>COL JEAN MOULIN,  MARCIGNY</v>
      </c>
      <c r="F29" s="23" t="s">
        <v>34</v>
      </c>
    </row>
    <row r="30" spans="1:6" x14ac:dyDescent="0.25">
      <c r="A30" s="9">
        <v>8</v>
      </c>
      <c r="B30" s="37" t="s">
        <v>76</v>
      </c>
      <c r="C30" s="37" t="s">
        <v>62</v>
      </c>
      <c r="D30" s="8">
        <v>287</v>
      </c>
      <c r="E30" s="3" t="str">
        <f t="shared" si="4"/>
        <v>COL LES BRUYERES,  LA CLAYETTE</v>
      </c>
      <c r="F30" s="23" t="s">
        <v>34</v>
      </c>
    </row>
    <row r="31" spans="1:6" x14ac:dyDescent="0.25">
      <c r="A31" s="9">
        <v>9</v>
      </c>
      <c r="B31" s="37" t="s">
        <v>77</v>
      </c>
      <c r="C31" s="37" t="s">
        <v>63</v>
      </c>
      <c r="D31" s="8">
        <v>289</v>
      </c>
      <c r="E31" s="3" t="str">
        <f t="shared" si="4"/>
        <v>COL VICTOR HUGO,  LUGNY</v>
      </c>
      <c r="F31" s="23" t="s">
        <v>34</v>
      </c>
    </row>
    <row r="32" spans="1:6" x14ac:dyDescent="0.25">
      <c r="A32" s="9">
        <v>10</v>
      </c>
      <c r="B32" s="37" t="s">
        <v>78</v>
      </c>
      <c r="C32" s="37" t="s">
        <v>64</v>
      </c>
      <c r="D32" s="8">
        <v>334</v>
      </c>
      <c r="E32" s="3" t="str">
        <f t="shared" si="4"/>
        <v>COL DAVID NIEPCE,  SENNECEY LE GRAND</v>
      </c>
      <c r="F32" s="23" t="s">
        <v>34</v>
      </c>
    </row>
    <row r="33" spans="1:6" x14ac:dyDescent="0.25">
      <c r="A33" s="9">
        <v>11</v>
      </c>
      <c r="B33" s="37" t="s">
        <v>79</v>
      </c>
      <c r="C33" s="37" t="s">
        <v>65</v>
      </c>
      <c r="D33" s="8">
        <v>290</v>
      </c>
      <c r="E33" s="3" t="str">
        <f t="shared" ref="E33:E36" si="5">IF(ISBLANK(D33)," ",VLOOKUP(D33,LYC,2,FALSE)&amp;" "&amp;VLOOKUP(D33,LYC,3,FALSE)&amp;",  "&amp;VLOOKUP(D33,LYC,7,FALSE))</f>
        <v>COL PRIVE LA SOURCE,  LUGNY</v>
      </c>
      <c r="F33" s="23" t="s">
        <v>34</v>
      </c>
    </row>
    <row r="34" spans="1:6" x14ac:dyDescent="0.25">
      <c r="A34" s="9">
        <v>12</v>
      </c>
      <c r="B34" s="37" t="s">
        <v>80</v>
      </c>
      <c r="C34" s="37" t="s">
        <v>66</v>
      </c>
      <c r="D34" s="8">
        <v>352</v>
      </c>
      <c r="E34" s="3" t="str">
        <f t="shared" si="5"/>
        <v>COL EN BAGATELLE,  TOURNUS</v>
      </c>
      <c r="F34" s="23" t="s">
        <v>34</v>
      </c>
    </row>
    <row r="35" spans="1:6" x14ac:dyDescent="0.25">
      <c r="A35" s="9">
        <v>13</v>
      </c>
      <c r="B35" s="37" t="s">
        <v>81</v>
      </c>
      <c r="C35" s="37" t="s">
        <v>67</v>
      </c>
      <c r="D35" s="8">
        <v>289</v>
      </c>
      <c r="E35" s="3" t="str">
        <f t="shared" si="5"/>
        <v>COL VICTOR HUGO,  LUGNY</v>
      </c>
      <c r="F35" s="10"/>
    </row>
    <row r="36" spans="1:6" x14ac:dyDescent="0.25">
      <c r="A36" s="9">
        <v>14</v>
      </c>
      <c r="B36" s="37" t="s">
        <v>82</v>
      </c>
      <c r="C36" s="37" t="s">
        <v>68</v>
      </c>
      <c r="D36" s="8">
        <v>290</v>
      </c>
      <c r="E36" s="3" t="str">
        <f t="shared" si="5"/>
        <v>COL PRIVE LA SOURCE,  LUGNY</v>
      </c>
      <c r="F36" s="10"/>
    </row>
    <row r="38" spans="1:6" ht="15.75" x14ac:dyDescent="0.25">
      <c r="A38" s="45" t="s">
        <v>91</v>
      </c>
      <c r="B38" s="45"/>
      <c r="C38" s="45"/>
      <c r="D38" s="45"/>
      <c r="E38" s="45"/>
      <c r="F38" s="45"/>
    </row>
    <row r="39" spans="1:6" x14ac:dyDescent="0.25">
      <c r="A39" s="7" t="s">
        <v>1</v>
      </c>
      <c r="B39" s="7" t="s">
        <v>30</v>
      </c>
      <c r="C39" s="7" t="s">
        <v>31</v>
      </c>
      <c r="D39" s="7" t="s">
        <v>2</v>
      </c>
      <c r="E39" s="7" t="s">
        <v>3</v>
      </c>
      <c r="F39" s="7" t="s">
        <v>6</v>
      </c>
    </row>
    <row r="40" spans="1:6" x14ac:dyDescent="0.25">
      <c r="A40" s="24">
        <v>1</v>
      </c>
      <c r="B40" s="35" t="s">
        <v>87</v>
      </c>
      <c r="C40" s="35" t="s">
        <v>83</v>
      </c>
      <c r="D40" s="16">
        <v>310</v>
      </c>
      <c r="E40" s="17" t="str">
        <f t="shared" ref="E40:E43" si="6">IF(ISBLANK(D40)," ",VLOOKUP(D40,LYC,2,FALSE)&amp;" "&amp;VLOOKUP(D40,LYC,3,FALSE)&amp;",  "&amp;VLOOKUP(D40,LYC,7,FALSE))</f>
        <v>COL JEAN MOULIN,  MARCIGNY</v>
      </c>
      <c r="F40" s="23" t="s">
        <v>34</v>
      </c>
    </row>
    <row r="41" spans="1:6" x14ac:dyDescent="0.25">
      <c r="A41" s="25">
        <v>2</v>
      </c>
      <c r="B41" s="36" t="s">
        <v>88</v>
      </c>
      <c r="C41" s="36" t="s">
        <v>84</v>
      </c>
      <c r="D41" s="8">
        <v>289</v>
      </c>
      <c r="E41" s="3" t="str">
        <f t="shared" si="6"/>
        <v>COL VICTOR HUGO,  LUGNY</v>
      </c>
      <c r="F41" s="23" t="s">
        <v>34</v>
      </c>
    </row>
    <row r="42" spans="1:6" x14ac:dyDescent="0.25">
      <c r="A42" s="25">
        <v>3</v>
      </c>
      <c r="B42" s="36" t="s">
        <v>89</v>
      </c>
      <c r="C42" s="36" t="s">
        <v>85</v>
      </c>
      <c r="D42" s="8">
        <v>289</v>
      </c>
      <c r="E42" s="3" t="str">
        <f t="shared" si="6"/>
        <v>COL VICTOR HUGO,  LUGNY</v>
      </c>
      <c r="F42" s="23" t="s">
        <v>34</v>
      </c>
    </row>
    <row r="43" spans="1:6" x14ac:dyDescent="0.25">
      <c r="A43" s="25">
        <v>4</v>
      </c>
      <c r="B43" s="36" t="s">
        <v>90</v>
      </c>
      <c r="C43" s="36" t="s">
        <v>86</v>
      </c>
      <c r="D43" s="8">
        <v>289</v>
      </c>
      <c r="E43" s="3" t="str">
        <f t="shared" si="6"/>
        <v>COL VICTOR HUGO,  LUGNY</v>
      </c>
      <c r="F43" s="23" t="s">
        <v>34</v>
      </c>
    </row>
    <row r="45" spans="1:6" ht="15.75" x14ac:dyDescent="0.25">
      <c r="A45" s="45" t="s">
        <v>150</v>
      </c>
      <c r="B45" s="45"/>
      <c r="C45" s="45"/>
      <c r="D45" s="45"/>
      <c r="E45" s="45"/>
      <c r="F45" s="45"/>
    </row>
    <row r="46" spans="1:6" x14ac:dyDescent="0.25">
      <c r="A46" s="7" t="s">
        <v>1</v>
      </c>
      <c r="B46" s="7" t="s">
        <v>30</v>
      </c>
      <c r="C46" s="7" t="s">
        <v>31</v>
      </c>
      <c r="D46" s="7" t="s">
        <v>2</v>
      </c>
      <c r="E46" s="7" t="s">
        <v>3</v>
      </c>
      <c r="F46" s="7" t="s">
        <v>6</v>
      </c>
    </row>
    <row r="47" spans="1:6" x14ac:dyDescent="0.25">
      <c r="A47" s="24">
        <v>1</v>
      </c>
      <c r="B47" s="35" t="s">
        <v>92</v>
      </c>
      <c r="C47" s="35" t="s">
        <v>93</v>
      </c>
      <c r="D47" s="16">
        <v>344</v>
      </c>
      <c r="E47" s="17" t="str">
        <f t="shared" ref="E47" si="7">IF(ISBLANK(D47)," ",VLOOKUP(D47,LYC,2,FALSE)&amp;" "&amp;VLOOKUP(D47,LYC,3,FALSE)&amp;",  "&amp;VLOOKUP(D47,LYC,7,FALSE))</f>
        <v>COL OLIVIER DE LA MARCHE,  ST MARTIN EN BRESSE</v>
      </c>
      <c r="F47" s="23" t="s">
        <v>34</v>
      </c>
    </row>
    <row r="49" spans="1:6" ht="15.75" x14ac:dyDescent="0.25">
      <c r="A49" s="45" t="s">
        <v>121</v>
      </c>
      <c r="B49" s="45"/>
      <c r="C49" s="45"/>
      <c r="D49" s="45"/>
      <c r="E49" s="45"/>
      <c r="F49" s="45"/>
    </row>
    <row r="50" spans="1:6" x14ac:dyDescent="0.25">
      <c r="A50" s="7" t="s">
        <v>1</v>
      </c>
      <c r="B50" s="7" t="s">
        <v>30</v>
      </c>
      <c r="C50" s="7" t="s">
        <v>31</v>
      </c>
      <c r="D50" s="7" t="s">
        <v>2</v>
      </c>
      <c r="E50" s="7" t="s">
        <v>3</v>
      </c>
      <c r="F50" s="7" t="s">
        <v>6</v>
      </c>
    </row>
    <row r="51" spans="1:6" x14ac:dyDescent="0.25">
      <c r="A51" s="24">
        <v>1</v>
      </c>
      <c r="B51" s="35" t="s">
        <v>94</v>
      </c>
      <c r="C51" s="35" t="s">
        <v>120</v>
      </c>
      <c r="D51" s="16">
        <v>344</v>
      </c>
      <c r="E51" s="17" t="str">
        <f t="shared" ref="E51:E64" si="8">IF(ISBLANK(D51)," ",VLOOKUP(D51,LYC,2,FALSE)&amp;" "&amp;VLOOKUP(D51,LYC,3,FALSE)&amp;",  "&amp;VLOOKUP(D51,LYC,7,FALSE))</f>
        <v>COL OLIVIER DE LA MARCHE,  ST MARTIN EN BRESSE</v>
      </c>
      <c r="F51" s="23" t="s">
        <v>34</v>
      </c>
    </row>
    <row r="52" spans="1:6" x14ac:dyDescent="0.25">
      <c r="A52" s="25">
        <v>2</v>
      </c>
      <c r="B52" s="36" t="s">
        <v>95</v>
      </c>
      <c r="C52" s="36" t="s">
        <v>109</v>
      </c>
      <c r="D52" s="8">
        <v>344</v>
      </c>
      <c r="E52" s="3" t="str">
        <f t="shared" si="8"/>
        <v>COL OLIVIER DE LA MARCHE,  ST MARTIN EN BRESSE</v>
      </c>
      <c r="F52" s="23" t="s">
        <v>34</v>
      </c>
    </row>
    <row r="53" spans="1:6" x14ac:dyDescent="0.25">
      <c r="A53" s="25">
        <v>3</v>
      </c>
      <c r="B53" s="36" t="s">
        <v>96</v>
      </c>
      <c r="C53" s="36" t="s">
        <v>110</v>
      </c>
      <c r="D53" s="8">
        <v>330</v>
      </c>
      <c r="E53" s="3" t="str">
        <f t="shared" si="8"/>
        <v>COL PIERRE VAUX,  PIERRE DE BRESSE</v>
      </c>
      <c r="F53" s="23" t="s">
        <v>34</v>
      </c>
    </row>
    <row r="54" spans="1:6" x14ac:dyDescent="0.25">
      <c r="A54" s="25">
        <v>4</v>
      </c>
      <c r="B54" s="36" t="s">
        <v>97</v>
      </c>
      <c r="C54" s="36" t="s">
        <v>110</v>
      </c>
      <c r="D54" s="8">
        <v>330</v>
      </c>
      <c r="E54" s="3" t="str">
        <f t="shared" si="8"/>
        <v>COL PIERRE VAUX,  PIERRE DE BRESSE</v>
      </c>
      <c r="F54" s="23" t="s">
        <v>34</v>
      </c>
    </row>
    <row r="55" spans="1:6" x14ac:dyDescent="0.25">
      <c r="A55" s="9">
        <v>5</v>
      </c>
      <c r="B55" s="37" t="s">
        <v>98</v>
      </c>
      <c r="C55" s="36" t="s">
        <v>43</v>
      </c>
      <c r="D55" s="8">
        <v>330</v>
      </c>
      <c r="E55" s="3" t="str">
        <f t="shared" si="8"/>
        <v>COL PIERRE VAUX,  PIERRE DE BRESSE</v>
      </c>
      <c r="F55" s="23" t="s">
        <v>34</v>
      </c>
    </row>
    <row r="56" spans="1:6" x14ac:dyDescent="0.25">
      <c r="A56" s="34">
        <v>6</v>
      </c>
      <c r="B56" s="36" t="s">
        <v>99</v>
      </c>
      <c r="C56" s="37" t="s">
        <v>111</v>
      </c>
      <c r="D56" s="8">
        <v>295</v>
      </c>
      <c r="E56" s="3" t="str">
        <f t="shared" si="8"/>
        <v>COL HENRI VINCENOT,  LOUHANS</v>
      </c>
      <c r="F56" s="23" t="s">
        <v>34</v>
      </c>
    </row>
    <row r="57" spans="1:6" x14ac:dyDescent="0.25">
      <c r="A57" s="9">
        <v>7</v>
      </c>
      <c r="B57" s="37" t="s">
        <v>100</v>
      </c>
      <c r="C57" s="36" t="s">
        <v>112</v>
      </c>
      <c r="D57" s="8">
        <v>330</v>
      </c>
      <c r="E57" s="3" t="str">
        <f t="shared" si="8"/>
        <v>COL PIERRE VAUX,  PIERRE DE BRESSE</v>
      </c>
      <c r="F57" s="23" t="s">
        <v>34</v>
      </c>
    </row>
    <row r="58" spans="1:6" x14ac:dyDescent="0.25">
      <c r="A58" s="9">
        <v>8</v>
      </c>
      <c r="B58" s="37" t="s">
        <v>101</v>
      </c>
      <c r="C58" s="37" t="s">
        <v>113</v>
      </c>
      <c r="D58" s="8">
        <v>330</v>
      </c>
      <c r="E58" s="3" t="str">
        <f t="shared" si="8"/>
        <v>COL PIERRE VAUX,  PIERRE DE BRESSE</v>
      </c>
      <c r="F58" s="23" t="s">
        <v>34</v>
      </c>
    </row>
    <row r="59" spans="1:6" x14ac:dyDescent="0.25">
      <c r="A59" s="9">
        <v>9</v>
      </c>
      <c r="B59" s="37" t="s">
        <v>102</v>
      </c>
      <c r="C59" s="37" t="s">
        <v>114</v>
      </c>
      <c r="D59" s="8">
        <v>258</v>
      </c>
      <c r="E59" s="3" t="str">
        <f t="shared" si="8"/>
        <v>COL ROGER BOYER,  CUISEAUX</v>
      </c>
      <c r="F59" s="23" t="s">
        <v>34</v>
      </c>
    </row>
    <row r="60" spans="1:6" x14ac:dyDescent="0.25">
      <c r="A60" s="9">
        <v>10</v>
      </c>
      <c r="B60" s="37" t="s">
        <v>103</v>
      </c>
      <c r="C60" s="37" t="s">
        <v>115</v>
      </c>
      <c r="D60" s="8">
        <v>344</v>
      </c>
      <c r="E60" s="3" t="str">
        <f t="shared" si="8"/>
        <v>COL OLIVIER DE LA MARCHE,  ST MARTIN EN BRESSE</v>
      </c>
      <c r="F60" s="23" t="s">
        <v>34</v>
      </c>
    </row>
    <row r="61" spans="1:6" x14ac:dyDescent="0.25">
      <c r="A61" s="9">
        <v>11</v>
      </c>
      <c r="B61" s="37" t="s">
        <v>104</v>
      </c>
      <c r="C61" s="37" t="s">
        <v>116</v>
      </c>
      <c r="D61" s="8">
        <v>295</v>
      </c>
      <c r="E61" s="3" t="str">
        <f t="shared" si="8"/>
        <v>COL HENRI VINCENOT,  LOUHANS</v>
      </c>
      <c r="F61" s="23" t="s">
        <v>34</v>
      </c>
    </row>
    <row r="62" spans="1:6" x14ac:dyDescent="0.25">
      <c r="A62" s="9">
        <v>12</v>
      </c>
      <c r="B62" s="37" t="s">
        <v>105</v>
      </c>
      <c r="C62" s="37" t="s">
        <v>117</v>
      </c>
      <c r="D62" s="8">
        <v>344</v>
      </c>
      <c r="E62" s="3" t="str">
        <f t="shared" si="8"/>
        <v>COL OLIVIER DE LA MARCHE,  ST MARTIN EN BRESSE</v>
      </c>
      <c r="F62" s="23" t="s">
        <v>34</v>
      </c>
    </row>
    <row r="63" spans="1:6" x14ac:dyDescent="0.25">
      <c r="A63" s="9">
        <v>13</v>
      </c>
      <c r="B63" s="37" t="s">
        <v>106</v>
      </c>
      <c r="C63" s="37" t="s">
        <v>118</v>
      </c>
      <c r="D63" s="8">
        <v>330</v>
      </c>
      <c r="E63" s="3" t="str">
        <f t="shared" si="8"/>
        <v>COL PIERRE VAUX,  PIERRE DE BRESSE</v>
      </c>
      <c r="F63" s="10"/>
    </row>
    <row r="64" spans="1:6" x14ac:dyDescent="0.25">
      <c r="A64" s="9">
        <v>14</v>
      </c>
      <c r="B64" s="37" t="s">
        <v>107</v>
      </c>
      <c r="C64" s="37" t="s">
        <v>119</v>
      </c>
      <c r="D64" s="8">
        <v>330</v>
      </c>
      <c r="E64" s="3" t="str">
        <f t="shared" si="8"/>
        <v>COL PIERRE VAUX,  PIERRE DE BRESSE</v>
      </c>
      <c r="F64" s="10"/>
    </row>
    <row r="65" spans="1:6" x14ac:dyDescent="0.25">
      <c r="A65" s="9">
        <v>15</v>
      </c>
      <c r="B65" s="37" t="s">
        <v>108</v>
      </c>
      <c r="C65" s="37" t="s">
        <v>117</v>
      </c>
      <c r="D65" s="8">
        <v>295</v>
      </c>
      <c r="E65" s="3" t="str">
        <f t="shared" ref="E65" si="9">IF(ISBLANK(D65)," ",VLOOKUP(D65,LYC,2,FALSE)&amp;" "&amp;VLOOKUP(D65,LYC,3,FALSE)&amp;",  "&amp;VLOOKUP(D65,LYC,7,FALSE))</f>
        <v>COL HENRI VINCENOT,  LOUHANS</v>
      </c>
      <c r="F65" s="10"/>
    </row>
    <row r="67" spans="1:6" ht="15.75" x14ac:dyDescent="0.25">
      <c r="A67" s="45" t="s">
        <v>149</v>
      </c>
      <c r="B67" s="45"/>
      <c r="C67" s="45"/>
      <c r="D67" s="45"/>
      <c r="E67" s="45"/>
      <c r="F67" s="45"/>
    </row>
    <row r="68" spans="1:6" x14ac:dyDescent="0.25">
      <c r="A68" s="7" t="s">
        <v>1</v>
      </c>
      <c r="B68" s="7" t="s">
        <v>30</v>
      </c>
      <c r="C68" s="7" t="s">
        <v>31</v>
      </c>
      <c r="D68" s="7" t="s">
        <v>2</v>
      </c>
      <c r="E68" s="7" t="s">
        <v>3</v>
      </c>
      <c r="F68" s="7" t="s">
        <v>6</v>
      </c>
    </row>
    <row r="69" spans="1:6" x14ac:dyDescent="0.25">
      <c r="A69" s="24">
        <v>1</v>
      </c>
      <c r="B69" s="35" t="s">
        <v>122</v>
      </c>
      <c r="C69" s="35" t="s">
        <v>138</v>
      </c>
      <c r="D69" s="16">
        <v>289</v>
      </c>
      <c r="E69" s="17" t="str">
        <f t="shared" ref="E69:E83" si="10">IF(ISBLANK(D69)," ",VLOOKUP(D69,LYC,2,FALSE)&amp;" "&amp;VLOOKUP(D69,LYC,3,FALSE)&amp;",  "&amp;VLOOKUP(D69,LYC,7,FALSE))</f>
        <v>COL VICTOR HUGO,  LUGNY</v>
      </c>
      <c r="F69" s="23" t="s">
        <v>34</v>
      </c>
    </row>
    <row r="70" spans="1:6" x14ac:dyDescent="0.25">
      <c r="A70" s="25">
        <v>2</v>
      </c>
      <c r="B70" s="36" t="s">
        <v>123</v>
      </c>
      <c r="C70" s="36" t="s">
        <v>139</v>
      </c>
      <c r="D70" s="8">
        <v>310</v>
      </c>
      <c r="E70" s="3" t="str">
        <f t="shared" si="10"/>
        <v>COL JEAN MOULIN,  MARCIGNY</v>
      </c>
      <c r="F70" s="23" t="s">
        <v>34</v>
      </c>
    </row>
    <row r="71" spans="1:6" x14ac:dyDescent="0.25">
      <c r="A71" s="25">
        <v>3</v>
      </c>
      <c r="B71" s="36" t="s">
        <v>124</v>
      </c>
      <c r="C71" s="36" t="s">
        <v>140</v>
      </c>
      <c r="D71" s="8">
        <v>310</v>
      </c>
      <c r="E71" s="3" t="str">
        <f t="shared" si="10"/>
        <v>COL JEAN MOULIN,  MARCIGNY</v>
      </c>
      <c r="F71" s="23" t="s">
        <v>34</v>
      </c>
    </row>
    <row r="72" spans="1:6" x14ac:dyDescent="0.25">
      <c r="A72" s="25">
        <v>4</v>
      </c>
      <c r="B72" s="36" t="s">
        <v>125</v>
      </c>
      <c r="C72" s="36" t="s">
        <v>56</v>
      </c>
      <c r="D72" s="8">
        <v>334</v>
      </c>
      <c r="E72" s="3" t="str">
        <f t="shared" si="10"/>
        <v>COL DAVID NIEPCE,  SENNECEY LE GRAND</v>
      </c>
      <c r="F72" s="23" t="s">
        <v>34</v>
      </c>
    </row>
    <row r="73" spans="1:6" x14ac:dyDescent="0.25">
      <c r="A73" s="9">
        <v>5</v>
      </c>
      <c r="B73" s="37" t="s">
        <v>70</v>
      </c>
      <c r="C73" s="36" t="s">
        <v>116</v>
      </c>
      <c r="D73" s="8">
        <v>310</v>
      </c>
      <c r="E73" s="3" t="str">
        <f t="shared" si="10"/>
        <v>COL JEAN MOULIN,  MARCIGNY</v>
      </c>
      <c r="F73" s="23" t="s">
        <v>34</v>
      </c>
    </row>
    <row r="74" spans="1:6" x14ac:dyDescent="0.25">
      <c r="A74" s="34">
        <v>6</v>
      </c>
      <c r="B74" s="36" t="s">
        <v>126</v>
      </c>
      <c r="C74" s="37" t="s">
        <v>110</v>
      </c>
      <c r="D74" s="8">
        <v>310</v>
      </c>
      <c r="E74" s="3" t="str">
        <f t="shared" si="10"/>
        <v>COL JEAN MOULIN,  MARCIGNY</v>
      </c>
      <c r="F74" s="23" t="s">
        <v>34</v>
      </c>
    </row>
    <row r="75" spans="1:6" x14ac:dyDescent="0.25">
      <c r="A75" s="9">
        <v>7</v>
      </c>
      <c r="B75" s="37" t="s">
        <v>127</v>
      </c>
      <c r="C75" s="36" t="s">
        <v>141</v>
      </c>
      <c r="D75" s="8">
        <v>289</v>
      </c>
      <c r="E75" s="3" t="str">
        <f t="shared" si="10"/>
        <v>COL VICTOR HUGO,  LUGNY</v>
      </c>
      <c r="F75" s="23" t="s">
        <v>34</v>
      </c>
    </row>
    <row r="76" spans="1:6" x14ac:dyDescent="0.25">
      <c r="A76" s="9">
        <v>8</v>
      </c>
      <c r="B76" s="37" t="s">
        <v>128</v>
      </c>
      <c r="C76" s="37" t="s">
        <v>142</v>
      </c>
      <c r="D76" s="8">
        <v>334</v>
      </c>
      <c r="E76" s="3" t="str">
        <f t="shared" si="10"/>
        <v>COL DAVID NIEPCE,  SENNECEY LE GRAND</v>
      </c>
      <c r="F76" s="23" t="s">
        <v>34</v>
      </c>
    </row>
    <row r="77" spans="1:6" x14ac:dyDescent="0.25">
      <c r="A77" s="9">
        <v>9</v>
      </c>
      <c r="B77" s="37" t="s">
        <v>129</v>
      </c>
      <c r="C77" s="37" t="s">
        <v>51</v>
      </c>
      <c r="D77" s="8">
        <v>334</v>
      </c>
      <c r="E77" s="3" t="str">
        <f t="shared" si="10"/>
        <v>COL DAVID NIEPCE,  SENNECEY LE GRAND</v>
      </c>
      <c r="F77" s="23" t="s">
        <v>34</v>
      </c>
    </row>
    <row r="78" spans="1:6" x14ac:dyDescent="0.25">
      <c r="A78" s="9">
        <v>10</v>
      </c>
      <c r="B78" s="37" t="s">
        <v>130</v>
      </c>
      <c r="C78" s="37" t="s">
        <v>143</v>
      </c>
      <c r="D78" s="8">
        <v>334</v>
      </c>
      <c r="E78" s="3" t="str">
        <f t="shared" si="10"/>
        <v>COL DAVID NIEPCE,  SENNECEY LE GRAND</v>
      </c>
      <c r="F78" s="23" t="s">
        <v>34</v>
      </c>
    </row>
    <row r="79" spans="1:6" x14ac:dyDescent="0.25">
      <c r="A79" s="9">
        <v>11</v>
      </c>
      <c r="B79" s="37" t="s">
        <v>131</v>
      </c>
      <c r="C79" s="37" t="s">
        <v>144</v>
      </c>
      <c r="D79" s="8">
        <v>310</v>
      </c>
      <c r="E79" s="3" t="str">
        <f t="shared" si="10"/>
        <v>COL JEAN MOULIN,  MARCIGNY</v>
      </c>
      <c r="F79" s="23" t="s">
        <v>34</v>
      </c>
    </row>
    <row r="80" spans="1:6" x14ac:dyDescent="0.25">
      <c r="A80" s="9">
        <v>12</v>
      </c>
      <c r="B80" s="37" t="s">
        <v>132</v>
      </c>
      <c r="C80" s="37" t="s">
        <v>116</v>
      </c>
      <c r="D80" s="8">
        <v>310</v>
      </c>
      <c r="E80" s="3" t="str">
        <f t="shared" si="10"/>
        <v>COL JEAN MOULIN,  MARCIGNY</v>
      </c>
      <c r="F80" s="23" t="s">
        <v>34</v>
      </c>
    </row>
    <row r="81" spans="1:6" x14ac:dyDescent="0.25">
      <c r="A81" s="9">
        <v>13</v>
      </c>
      <c r="B81" s="37" t="s">
        <v>133</v>
      </c>
      <c r="C81" s="37" t="s">
        <v>145</v>
      </c>
      <c r="D81" s="8">
        <v>289</v>
      </c>
      <c r="E81" s="3" t="str">
        <f t="shared" si="10"/>
        <v>COL VICTOR HUGO,  LUGNY</v>
      </c>
      <c r="F81" s="10"/>
    </row>
    <row r="82" spans="1:6" x14ac:dyDescent="0.25">
      <c r="A82" s="9">
        <v>14</v>
      </c>
      <c r="B82" s="37" t="s">
        <v>134</v>
      </c>
      <c r="C82" s="37" t="s">
        <v>116</v>
      </c>
      <c r="D82" s="8">
        <v>310</v>
      </c>
      <c r="E82" s="3" t="str">
        <f t="shared" si="10"/>
        <v>COL JEAN MOULIN,  MARCIGNY</v>
      </c>
      <c r="F82" s="10"/>
    </row>
    <row r="83" spans="1:6" x14ac:dyDescent="0.25">
      <c r="A83" s="9">
        <v>15</v>
      </c>
      <c r="B83" s="37" t="s">
        <v>135</v>
      </c>
      <c r="C83" s="37" t="s">
        <v>146</v>
      </c>
      <c r="D83" s="8">
        <v>287</v>
      </c>
      <c r="E83" s="3" t="str">
        <f t="shared" si="10"/>
        <v>COL LES BRUYERES,  LA CLAYETTE</v>
      </c>
      <c r="F83" s="10"/>
    </row>
    <row r="84" spans="1:6" x14ac:dyDescent="0.25">
      <c r="A84" s="9">
        <v>16</v>
      </c>
      <c r="B84" s="37" t="s">
        <v>136</v>
      </c>
      <c r="C84" s="37" t="s">
        <v>147</v>
      </c>
      <c r="D84" s="8">
        <v>310</v>
      </c>
      <c r="E84" s="3" t="str">
        <f t="shared" ref="E84:E86" si="11">IF(ISBLANK(D84)," ",VLOOKUP(D84,LYC,2,FALSE)&amp;" "&amp;VLOOKUP(D84,LYC,3,FALSE)&amp;",  "&amp;VLOOKUP(D84,LYC,7,FALSE))</f>
        <v>COL JEAN MOULIN,  MARCIGNY</v>
      </c>
      <c r="F84" s="10"/>
    </row>
    <row r="85" spans="1:6" x14ac:dyDescent="0.25">
      <c r="A85" s="9">
        <v>17</v>
      </c>
      <c r="B85" s="37" t="s">
        <v>77</v>
      </c>
      <c r="C85" s="37" t="s">
        <v>65</v>
      </c>
      <c r="D85" s="8">
        <v>289</v>
      </c>
      <c r="E85" s="3" t="str">
        <f t="shared" si="11"/>
        <v>COL VICTOR HUGO,  LUGNY</v>
      </c>
      <c r="F85" s="10"/>
    </row>
    <row r="86" spans="1:6" x14ac:dyDescent="0.25">
      <c r="A86" s="9">
        <v>18</v>
      </c>
      <c r="B86" s="37" t="s">
        <v>137</v>
      </c>
      <c r="C86" s="37" t="s">
        <v>148</v>
      </c>
      <c r="D86" s="8">
        <v>287</v>
      </c>
      <c r="E86" s="3" t="str">
        <f t="shared" si="11"/>
        <v>COL LES BRUYERES,  LA CLAYETTE</v>
      </c>
      <c r="F86" s="10"/>
    </row>
    <row r="88" spans="1:6" ht="15.75" x14ac:dyDescent="0.25">
      <c r="A88" s="45" t="s">
        <v>160</v>
      </c>
      <c r="B88" s="45"/>
      <c r="C88" s="45"/>
      <c r="D88" s="45"/>
      <c r="E88" s="45"/>
      <c r="F88" s="45"/>
    </row>
    <row r="89" spans="1:6" x14ac:dyDescent="0.25">
      <c r="A89" s="7" t="s">
        <v>1</v>
      </c>
      <c r="B89" s="7" t="s">
        <v>30</v>
      </c>
      <c r="C89" s="7" t="s">
        <v>31</v>
      </c>
      <c r="D89" s="7" t="s">
        <v>2</v>
      </c>
      <c r="E89" s="7" t="s">
        <v>3</v>
      </c>
      <c r="F89" s="7" t="s">
        <v>6</v>
      </c>
    </row>
    <row r="90" spans="1:6" x14ac:dyDescent="0.25">
      <c r="A90" s="24">
        <v>1</v>
      </c>
      <c r="B90" s="35" t="s">
        <v>151</v>
      </c>
      <c r="C90" s="35" t="s">
        <v>152</v>
      </c>
      <c r="D90" s="16">
        <v>310</v>
      </c>
      <c r="E90" s="17" t="str">
        <f t="shared" ref="E90" si="12">IF(ISBLANK(D90)," ",VLOOKUP(D90,LYC,2,FALSE)&amp;" "&amp;VLOOKUP(D90,LYC,3,FALSE)&amp;",  "&amp;VLOOKUP(D90,LYC,7,FALSE))</f>
        <v>COL JEAN MOULIN,  MARCIGNY</v>
      </c>
      <c r="F90" s="23" t="s">
        <v>34</v>
      </c>
    </row>
  </sheetData>
  <mergeCells count="7">
    <mergeCell ref="A88:F88"/>
    <mergeCell ref="A8:F8"/>
    <mergeCell ref="A21:F21"/>
    <mergeCell ref="A38:F38"/>
    <mergeCell ref="A45:F45"/>
    <mergeCell ref="A49:F49"/>
    <mergeCell ref="A67:F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VOLLEY MIXTE</vt:lpstr>
      <vt:lpstr>CLASSEMENT CHALLENGE NATATION</vt:lpstr>
      <vt:lpstr>DEMI FINALE T.T INDIV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2019-05-20T08:08:15Z</dcterms:modified>
</cp:coreProperties>
</file>